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25FBEA89-CEEC-494E-BB79-4E64B13562C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D17" i="1"/>
  <c r="H15" i="1"/>
  <c r="D15" i="1"/>
  <c r="H13" i="1"/>
  <c r="D13" i="1"/>
  <c r="H11" i="1"/>
  <c r="H10" i="1"/>
  <c r="H9" i="1"/>
  <c r="D11" i="1"/>
  <c r="D10" i="1"/>
  <c r="D9" i="1"/>
  <c r="H7" i="1"/>
  <c r="H6" i="1"/>
  <c r="H5" i="1"/>
  <c r="D7" i="1"/>
  <c r="D6" i="1"/>
  <c r="D5" i="1"/>
  <c r="H3" i="1" l="1"/>
  <c r="D3" i="1"/>
  <c r="B17" i="1" l="1"/>
  <c r="B15" i="1"/>
  <c r="B13" i="1"/>
  <c r="B10" i="1"/>
  <c r="B9" i="1"/>
  <c r="B11" i="1"/>
  <c r="B6" i="1"/>
  <c r="B5" i="1"/>
  <c r="B7" i="1"/>
  <c r="B3" i="1"/>
</calcChain>
</file>

<file path=xl/sharedStrings.xml><?xml version="1.0" encoding="utf-8"?>
<sst xmlns="http://schemas.openxmlformats.org/spreadsheetml/2006/main" count="31" uniqueCount="18">
  <si>
    <t>序号</t>
  </si>
  <si>
    <t>岗位代码</t>
  </si>
  <si>
    <t>岗位名称</t>
  </si>
  <si>
    <t>准考证号</t>
  </si>
  <si>
    <t>教育综合知识</t>
  </si>
  <si>
    <t>学科专业知识</t>
  </si>
  <si>
    <t>备注</t>
    <phoneticPr fontId="2" type="noConversion"/>
  </si>
  <si>
    <t>小学语文</t>
  </si>
  <si>
    <t/>
  </si>
  <si>
    <t>小学数学</t>
  </si>
  <si>
    <t>初中语文</t>
  </si>
  <si>
    <t>初中数学</t>
  </si>
  <si>
    <t>初中政治</t>
  </si>
  <si>
    <t>初中历史</t>
  </si>
  <si>
    <t>岗位计划数</t>
    <phoneticPr fontId="1" type="noConversion"/>
  </si>
  <si>
    <r>
      <t>来安县教育体育局             来安县人力</t>
    </r>
    <r>
      <rPr>
        <sz val="12"/>
        <rFont val="宋体"/>
        <family val="2"/>
        <charset val="134"/>
      </rPr>
      <t>资源和社会保障局</t>
    </r>
    <phoneticPr fontId="1" type="noConversion"/>
  </si>
  <si>
    <t xml:space="preserve">笔试成绩
</t>
    <phoneticPr fontId="1" type="noConversion"/>
  </si>
  <si>
    <t>2022年来安县公开招聘编外中小学教师递补资格复审人员名单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</si>
</sst>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等线"/>
      <family val="3"/>
      <charset val="134"/>
    </font>
    <font>
      <sz val="11"/>
      <name val="等线"/>
      <family val="2"/>
      <scheme val="minor"/>
    </font>
    <font>
      <sz val="12"/>
      <name val="宋体"/>
      <family val="2"/>
      <charset val="134"/>
    </font>
    <font>
      <sz val="12"/>
      <name val="等线"/>
      <family val="2"/>
      <scheme val="minor"/>
    </font>
    <font>
      <sz val="12"/>
      <color rgb="FF7030A0"/>
      <name val="宋体"/>
      <family val="3"/>
      <charset val="134"/>
    </font>
    <font>
      <sz val="11"/>
      <color rgb="FF7030A0"/>
      <name val="等线"/>
      <family val="2"/>
      <scheme val="minor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K6" sqref="K6"/>
    </sheetView>
  </sheetViews>
  <sheetFormatPr defaultColWidth="9" defaultRowHeight="14.25" x14ac:dyDescent="0.2"/>
  <cols>
    <col min="1" max="1" width="4" style="5" customWidth="1"/>
    <col min="2" max="2" width="9.625" style="5" customWidth="1"/>
    <col min="3" max="3" width="10.25" style="5" customWidth="1"/>
    <col min="4" max="4" width="12.875" style="5" customWidth="1"/>
    <col min="5" max="5" width="9.5" style="5" customWidth="1"/>
    <col min="6" max="6" width="10.75" style="5" customWidth="1"/>
    <col min="7" max="7" width="10.375" style="5" customWidth="1"/>
    <col min="8" max="8" width="10.125" style="5" customWidth="1"/>
    <col min="9" max="9" width="7.5" style="5" customWidth="1"/>
    <col min="10" max="16384" width="9" style="5"/>
  </cols>
  <sheetData>
    <row r="1" spans="1:9" ht="60.75" customHeight="1" x14ac:dyDescent="0.2">
      <c r="A1" s="13" t="s">
        <v>17</v>
      </c>
      <c r="B1" s="14"/>
      <c r="C1" s="14"/>
      <c r="D1" s="14"/>
      <c r="E1" s="14"/>
      <c r="F1" s="14"/>
      <c r="G1" s="14"/>
      <c r="H1" s="14"/>
      <c r="I1" s="14"/>
    </row>
    <row r="2" spans="1:9" ht="51.7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14</v>
      </c>
      <c r="F2" s="1" t="s">
        <v>4</v>
      </c>
      <c r="G2" s="1" t="s">
        <v>5</v>
      </c>
      <c r="H2" s="1" t="s">
        <v>16</v>
      </c>
      <c r="I2" s="1" t="s">
        <v>6</v>
      </c>
    </row>
    <row r="3" spans="1:9" ht="30" customHeight="1" x14ac:dyDescent="0.2">
      <c r="A3" s="4">
        <v>1</v>
      </c>
      <c r="B3" s="4" t="str">
        <f t="shared" ref="B3" si="0">"2022001"</f>
        <v>2022001</v>
      </c>
      <c r="C3" s="4" t="s">
        <v>7</v>
      </c>
      <c r="D3" s="6" t="str">
        <f>"34112200304"</f>
        <v>34112200304</v>
      </c>
      <c r="E3" s="6">
        <v>10</v>
      </c>
      <c r="F3" s="6">
        <v>79.8</v>
      </c>
      <c r="G3" s="6">
        <v>75</v>
      </c>
      <c r="H3" s="6">
        <f t="shared" ref="H3" si="1">F3*0.4+G3*0.6</f>
        <v>76.92</v>
      </c>
      <c r="I3" s="4" t="s">
        <v>8</v>
      </c>
    </row>
    <row r="4" spans="1:9" ht="30" customHeight="1" x14ac:dyDescent="0.2">
      <c r="A4" s="4"/>
      <c r="B4" s="4"/>
      <c r="C4" s="4"/>
      <c r="D4" s="4"/>
      <c r="E4" s="3"/>
      <c r="F4" s="4"/>
      <c r="G4" s="4"/>
      <c r="H4" s="4"/>
      <c r="I4" s="4"/>
    </row>
    <row r="5" spans="1:9" ht="30" customHeight="1" x14ac:dyDescent="0.2">
      <c r="A5" s="4">
        <v>1</v>
      </c>
      <c r="B5" s="4" t="str">
        <f t="shared" ref="B5:B7" si="2">"2022002"</f>
        <v>2022002</v>
      </c>
      <c r="C5" s="4" t="s">
        <v>9</v>
      </c>
      <c r="D5" s="6" t="str">
        <f>"34112200517"</f>
        <v>34112200517</v>
      </c>
      <c r="E5" s="11">
        <v>9</v>
      </c>
      <c r="F5" s="6">
        <v>60.6</v>
      </c>
      <c r="G5" s="6">
        <v>79.8</v>
      </c>
      <c r="H5" s="6">
        <f t="shared" ref="H5:H7" si="3">F5*0.4+G5*0.6</f>
        <v>72.12</v>
      </c>
      <c r="I5" s="4" t="s">
        <v>8</v>
      </c>
    </row>
    <row r="6" spans="1:9" ht="30" customHeight="1" x14ac:dyDescent="0.2">
      <c r="A6" s="4">
        <v>2</v>
      </c>
      <c r="B6" s="4" t="str">
        <f t="shared" si="2"/>
        <v>2022002</v>
      </c>
      <c r="C6" s="4" t="s">
        <v>9</v>
      </c>
      <c r="D6" s="6" t="str">
        <f>"34112200715"</f>
        <v>34112200715</v>
      </c>
      <c r="E6" s="11"/>
      <c r="F6" s="6">
        <v>80.2</v>
      </c>
      <c r="G6" s="6">
        <v>66.2</v>
      </c>
      <c r="H6" s="6">
        <f t="shared" si="3"/>
        <v>71.800000000000011</v>
      </c>
      <c r="I6" s="4" t="s">
        <v>8</v>
      </c>
    </row>
    <row r="7" spans="1:9" ht="30" customHeight="1" x14ac:dyDescent="0.2">
      <c r="A7" s="4">
        <v>3</v>
      </c>
      <c r="B7" s="4" t="str">
        <f t="shared" si="2"/>
        <v>2022002</v>
      </c>
      <c r="C7" s="4" t="s">
        <v>9</v>
      </c>
      <c r="D7" s="6" t="str">
        <f>"34112200606"</f>
        <v>34112200606</v>
      </c>
      <c r="E7" s="11"/>
      <c r="F7" s="6">
        <v>82.2</v>
      </c>
      <c r="G7" s="6">
        <v>64.599999999999994</v>
      </c>
      <c r="H7" s="6">
        <f t="shared" si="3"/>
        <v>71.64</v>
      </c>
      <c r="I7" s="4" t="s">
        <v>8</v>
      </c>
    </row>
    <row r="8" spans="1:9" ht="30" customHeight="1" x14ac:dyDescent="0.2">
      <c r="A8" s="4"/>
      <c r="B8" s="4"/>
      <c r="C8" s="4"/>
      <c r="D8" s="4"/>
      <c r="E8" s="2"/>
      <c r="F8" s="4"/>
      <c r="G8" s="4"/>
      <c r="H8" s="4"/>
      <c r="I8" s="4"/>
    </row>
    <row r="9" spans="1:9" ht="30" customHeight="1" x14ac:dyDescent="0.2">
      <c r="A9" s="4">
        <v>1</v>
      </c>
      <c r="B9" s="4" t="str">
        <f t="shared" ref="B9:B11" si="4">"2022003"</f>
        <v>2022003</v>
      </c>
      <c r="C9" s="4" t="s">
        <v>10</v>
      </c>
      <c r="D9" s="6" t="str">
        <f>"34112200808"</f>
        <v>34112200808</v>
      </c>
      <c r="E9" s="11">
        <v>5</v>
      </c>
      <c r="F9" s="6">
        <v>70.400000000000006</v>
      </c>
      <c r="G9" s="6">
        <v>75</v>
      </c>
      <c r="H9" s="6">
        <f t="shared" ref="H9:H11" si="5">F9*0.4+G9*0.6</f>
        <v>73.16</v>
      </c>
      <c r="I9" s="4" t="s">
        <v>8</v>
      </c>
    </row>
    <row r="10" spans="1:9" ht="30" customHeight="1" x14ac:dyDescent="0.2">
      <c r="A10" s="4">
        <v>2</v>
      </c>
      <c r="B10" s="4" t="str">
        <f t="shared" si="4"/>
        <v>2022003</v>
      </c>
      <c r="C10" s="4" t="s">
        <v>10</v>
      </c>
      <c r="D10" s="6" t="str">
        <f>"34112200801"</f>
        <v>34112200801</v>
      </c>
      <c r="E10" s="11"/>
      <c r="F10" s="6">
        <v>78.400000000000006</v>
      </c>
      <c r="G10" s="6">
        <v>69.2</v>
      </c>
      <c r="H10" s="6">
        <f t="shared" si="5"/>
        <v>72.88000000000001</v>
      </c>
      <c r="I10" s="4" t="s">
        <v>8</v>
      </c>
    </row>
    <row r="11" spans="1:9" ht="30" customHeight="1" x14ac:dyDescent="0.2">
      <c r="A11" s="4">
        <v>3</v>
      </c>
      <c r="B11" s="4" t="str">
        <f t="shared" si="4"/>
        <v>2022003</v>
      </c>
      <c r="C11" s="4" t="s">
        <v>10</v>
      </c>
      <c r="D11" s="6" t="str">
        <f>"34112200829"</f>
        <v>34112200829</v>
      </c>
      <c r="E11" s="11"/>
      <c r="F11" s="6">
        <v>75.400000000000006</v>
      </c>
      <c r="G11" s="6">
        <v>68.599999999999994</v>
      </c>
      <c r="H11" s="6">
        <f t="shared" si="5"/>
        <v>71.319999999999993</v>
      </c>
      <c r="I11" s="4" t="s">
        <v>8</v>
      </c>
    </row>
    <row r="12" spans="1:9" ht="30" customHeight="1" x14ac:dyDescent="0.2">
      <c r="A12" s="4"/>
      <c r="B12" s="4"/>
      <c r="C12" s="4"/>
      <c r="D12" s="4"/>
      <c r="E12" s="2"/>
      <c r="F12" s="4"/>
      <c r="G12" s="4"/>
      <c r="H12" s="4"/>
      <c r="I12" s="4"/>
    </row>
    <row r="13" spans="1:9" ht="30" customHeight="1" x14ac:dyDescent="0.2">
      <c r="A13" s="4">
        <v>1</v>
      </c>
      <c r="B13" s="4" t="str">
        <f t="shared" ref="B13" si="6">"2022004"</f>
        <v>2022004</v>
      </c>
      <c r="C13" s="4" t="s">
        <v>11</v>
      </c>
      <c r="D13" s="6" t="str">
        <f>"34112200928"</f>
        <v>34112200928</v>
      </c>
      <c r="E13" s="6">
        <v>3</v>
      </c>
      <c r="F13" s="6">
        <v>78.8</v>
      </c>
      <c r="G13" s="6">
        <v>83</v>
      </c>
      <c r="H13" s="6">
        <f t="shared" ref="H13" si="7">F13*0.4+G13*0.6</f>
        <v>81.319999999999993</v>
      </c>
      <c r="I13" s="4" t="s">
        <v>8</v>
      </c>
    </row>
    <row r="14" spans="1:9" ht="30" customHeight="1" x14ac:dyDescent="0.2">
      <c r="A14" s="4"/>
      <c r="B14" s="4"/>
      <c r="C14" s="4"/>
      <c r="D14" s="4"/>
      <c r="E14" s="2"/>
      <c r="F14" s="4"/>
      <c r="G14" s="4"/>
      <c r="H14" s="4"/>
      <c r="I14" s="4"/>
    </row>
    <row r="15" spans="1:9" ht="30" customHeight="1" x14ac:dyDescent="0.2">
      <c r="A15" s="4">
        <v>1</v>
      </c>
      <c r="B15" s="4" t="str">
        <f t="shared" ref="B15" si="8">"2022005"</f>
        <v>2022005</v>
      </c>
      <c r="C15" s="4" t="s">
        <v>12</v>
      </c>
      <c r="D15" s="6" t="str">
        <f>"34112201006"</f>
        <v>34112201006</v>
      </c>
      <c r="E15" s="6">
        <v>2</v>
      </c>
      <c r="F15" s="6">
        <v>72.2</v>
      </c>
      <c r="G15" s="6">
        <v>68.400000000000006</v>
      </c>
      <c r="H15" s="6">
        <f t="shared" ref="H15" si="9">F15*0.4+G15*0.6</f>
        <v>69.92</v>
      </c>
      <c r="I15" s="4" t="s">
        <v>8</v>
      </c>
    </row>
    <row r="16" spans="1:9" ht="30" customHeight="1" x14ac:dyDescent="0.2">
      <c r="A16" s="4"/>
      <c r="B16" s="4"/>
      <c r="C16" s="4"/>
      <c r="D16" s="4"/>
      <c r="E16" s="2"/>
      <c r="F16" s="4"/>
      <c r="G16" s="4"/>
      <c r="H16" s="4"/>
      <c r="I16" s="4"/>
    </row>
    <row r="17" spans="1:9" s="9" customFormat="1" ht="30" customHeight="1" x14ac:dyDescent="0.2">
      <c r="A17" s="7">
        <v>1</v>
      </c>
      <c r="B17" s="7" t="str">
        <f t="shared" ref="B17" si="10">"2022006"</f>
        <v>2022006</v>
      </c>
      <c r="C17" s="7" t="s">
        <v>13</v>
      </c>
      <c r="D17" s="6" t="str">
        <f>"34112201021"</f>
        <v>34112201021</v>
      </c>
      <c r="E17" s="8">
        <v>2</v>
      </c>
      <c r="F17" s="6">
        <v>68.400000000000006</v>
      </c>
      <c r="G17" s="6">
        <v>77</v>
      </c>
      <c r="H17" s="6">
        <f t="shared" ref="H17" si="11">F17*0.4+G17*0.6</f>
        <v>73.56</v>
      </c>
      <c r="I17" s="8" t="s">
        <v>8</v>
      </c>
    </row>
    <row r="18" spans="1:9" ht="96" customHeight="1" x14ac:dyDescent="0.2">
      <c r="A18" s="12" t="s">
        <v>15</v>
      </c>
      <c r="B18" s="12"/>
      <c r="C18" s="12"/>
      <c r="D18" s="12"/>
      <c r="E18" s="12"/>
      <c r="F18" s="12"/>
      <c r="G18" s="12"/>
      <c r="H18" s="12"/>
      <c r="I18" s="12"/>
    </row>
    <row r="19" spans="1:9" ht="40.5" customHeight="1" x14ac:dyDescent="0.2">
      <c r="A19" s="10">
        <v>44791</v>
      </c>
      <c r="B19" s="10"/>
      <c r="C19" s="10"/>
      <c r="D19" s="10"/>
      <c r="E19" s="10"/>
      <c r="F19" s="10"/>
      <c r="G19" s="10"/>
      <c r="H19" s="10"/>
      <c r="I19" s="10"/>
    </row>
  </sheetData>
  <sortState ref="A3:I17">
    <sortCondition ref="B3:B17"/>
    <sortCondition descending="1" ref="H3:H17"/>
  </sortState>
  <mergeCells count="5">
    <mergeCell ref="A19:I19"/>
    <mergeCell ref="A1:I1"/>
    <mergeCell ref="E5:E7"/>
    <mergeCell ref="E9:E11"/>
    <mergeCell ref="A18:I1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2022-08-18T00:17:18Z</dcterms:modified>
</cp:coreProperties>
</file>