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055" windowHeight="8295"/>
  </bookViews>
  <sheets>
    <sheet name="录取名单" sheetId="6" r:id="rId1"/>
  </sheets>
  <definedNames>
    <definedName name="_xlnm.Print_Titles" localSheetId="0">录取名单!$3:$3</definedName>
  </definedNames>
  <calcPr calcId="124519"/>
</workbook>
</file>

<file path=xl/calcChain.xml><?xml version="1.0" encoding="utf-8"?>
<calcChain xmlns="http://schemas.openxmlformats.org/spreadsheetml/2006/main">
  <c r="C22" i="6"/>
  <c r="C111"/>
  <c r="C74"/>
  <c r="C67"/>
  <c r="C62"/>
  <c r="C49"/>
  <c r="C48"/>
  <c r="C47"/>
  <c r="C46"/>
  <c r="C45"/>
  <c r="C8"/>
  <c r="C113"/>
  <c r="C112"/>
  <c r="C110"/>
  <c r="C109"/>
  <c r="C108"/>
  <c r="C107"/>
  <c r="C106"/>
  <c r="C105"/>
  <c r="C104"/>
  <c r="C103"/>
  <c r="C102"/>
  <c r="C101"/>
  <c r="C100"/>
  <c r="C99"/>
  <c r="C97"/>
  <c r="C96"/>
  <c r="C95"/>
  <c r="C94"/>
  <c r="C93"/>
  <c r="C92"/>
  <c r="C91"/>
  <c r="C90"/>
  <c r="C89"/>
  <c r="C87"/>
  <c r="C88"/>
  <c r="C86"/>
  <c r="C85"/>
  <c r="C84"/>
  <c r="C83"/>
  <c r="C82"/>
  <c r="C81"/>
  <c r="C79"/>
  <c r="C78"/>
  <c r="C77"/>
  <c r="C76"/>
  <c r="C75"/>
  <c r="C73"/>
  <c r="C72"/>
  <c r="C71"/>
  <c r="C70"/>
  <c r="C69"/>
  <c r="C66"/>
  <c r="C65"/>
  <c r="C64"/>
  <c r="C61"/>
  <c r="C60"/>
  <c r="C59"/>
  <c r="C58"/>
  <c r="C57"/>
  <c r="C56"/>
  <c r="C55"/>
  <c r="C54"/>
  <c r="C53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0"/>
  <c r="C19"/>
  <c r="C21"/>
  <c r="C18"/>
  <c r="C17"/>
  <c r="C16"/>
  <c r="C15"/>
  <c r="C14"/>
  <c r="C13"/>
  <c r="C12"/>
  <c r="C11"/>
  <c r="C10"/>
  <c r="C9"/>
  <c r="C7"/>
  <c r="C6"/>
  <c r="C5"/>
  <c r="C4"/>
</calcChain>
</file>

<file path=xl/sharedStrings.xml><?xml version="1.0" encoding="utf-8"?>
<sst xmlns="http://schemas.openxmlformats.org/spreadsheetml/2006/main" count="240" uniqueCount="26">
  <si>
    <t>报考岗位</t>
  </si>
  <si>
    <t>姓名</t>
  </si>
  <si>
    <t>准考证号</t>
  </si>
  <si>
    <t>储晓琴</t>
  </si>
  <si>
    <t>来安县人民医院</t>
    <phoneticPr fontId="1" type="noConversion"/>
  </si>
  <si>
    <t>性别</t>
    <phoneticPr fontId="1" type="noConversion"/>
  </si>
  <si>
    <t>备注</t>
    <phoneticPr fontId="1" type="noConversion"/>
  </si>
  <si>
    <t>汤国庆</t>
    <phoneticPr fontId="1" type="noConversion"/>
  </si>
  <si>
    <t>女</t>
    <phoneticPr fontId="1" type="noConversion"/>
  </si>
  <si>
    <t>罗巧</t>
    <phoneticPr fontId="1" type="noConversion"/>
  </si>
  <si>
    <t>陈书香</t>
    <phoneticPr fontId="1" type="noConversion"/>
  </si>
  <si>
    <t>王晓</t>
    <phoneticPr fontId="1" type="noConversion"/>
  </si>
  <si>
    <t>王美玲</t>
    <phoneticPr fontId="1" type="noConversion"/>
  </si>
  <si>
    <t>女</t>
    <phoneticPr fontId="1" type="noConversion"/>
  </si>
  <si>
    <t>来安县第二人民医院</t>
    <phoneticPr fontId="1" type="noConversion"/>
  </si>
  <si>
    <t>郭爽</t>
    <phoneticPr fontId="1" type="noConversion"/>
  </si>
  <si>
    <t>男</t>
    <phoneticPr fontId="1" type="noConversion"/>
  </si>
  <si>
    <t>来安县中医院</t>
    <phoneticPr fontId="1" type="noConversion"/>
  </si>
  <si>
    <t>女</t>
    <phoneticPr fontId="1" type="noConversion"/>
  </si>
  <si>
    <t>来安县中医院</t>
    <phoneticPr fontId="1" type="noConversion"/>
  </si>
  <si>
    <t>招聘单位</t>
    <phoneticPr fontId="1" type="noConversion"/>
  </si>
  <si>
    <t>笔试成绩</t>
    <phoneticPr fontId="1" type="noConversion"/>
  </si>
  <si>
    <t>徐帅</t>
    <phoneticPr fontId="1" type="noConversion"/>
  </si>
  <si>
    <r>
      <t xml:space="preserve">   </t>
    </r>
    <r>
      <rPr>
        <sz val="12"/>
        <color theme="1"/>
        <rFont val="仿宋_GB2312"/>
        <family val="3"/>
        <charset val="134"/>
      </rPr>
      <t xml:space="preserve"> 根据《2020年来安县县级公立医院自主公开招聘专业技术人员公告》规定，经笔试、资格复审、体检、考察等程序，现将拟聘用人员名单公示如下，公示时间4月19日-4月26日，公示期间接受社会监督，监督电话：0550-5612330、0550-5617228。</t>
    </r>
    <phoneticPr fontId="1" type="noConversion"/>
  </si>
  <si>
    <t xml:space="preserve">2020年来安县县级公立医院自主公开
招聘专业技术人员名单公示
</t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</si>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</sst>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8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4" fillId="0" borderId="0">
      <alignment vertical="center"/>
    </xf>
  </cellStyleXfs>
  <cellXfs count="9">
    <xf numFmtId="0" fontId="0" fillId="0" borderId="0" xfId="0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topLeftCell="A10" workbookViewId="0">
      <selection activeCell="F5" sqref="F5"/>
    </sheetView>
  </sheetViews>
  <sheetFormatPr defaultColWidth="9" defaultRowHeight="24" customHeight="1"/>
  <cols>
    <col min="1" max="1" width="5.125" style="2" customWidth="1"/>
    <col min="2" max="2" width="11.75" style="2" customWidth="1"/>
    <col min="3" max="4" width="7.125" style="2" customWidth="1"/>
    <col min="5" max="5" width="18.875" style="2" customWidth="1"/>
    <col min="6" max="7" width="12.75" style="2" customWidth="1"/>
    <col min="8" max="16384" width="9" style="2"/>
  </cols>
  <sheetData>
    <row r="1" spans="1:8" ht="42.75" customHeight="1">
      <c r="A1" s="7" t="s">
        <v>24</v>
      </c>
      <c r="B1" s="7"/>
      <c r="C1" s="7"/>
      <c r="D1" s="7"/>
      <c r="E1" s="7"/>
      <c r="F1" s="7"/>
      <c r="G1" s="7"/>
      <c r="H1" s="7"/>
    </row>
    <row r="2" spans="1:8" ht="69" customHeight="1">
      <c r="A2" s="8" t="s">
        <v>23</v>
      </c>
      <c r="B2" s="8"/>
      <c r="C2" s="8"/>
      <c r="D2" s="8"/>
      <c r="E2" s="8"/>
      <c r="F2" s="8"/>
      <c r="G2" s="8"/>
      <c r="H2" s="8"/>
    </row>
    <row r="3" spans="1:8" ht="24" customHeight="1">
      <c r="A3" s="3" t="s">
        <v>25</v>
      </c>
      <c r="B3" s="3" t="s">
        <v>2</v>
      </c>
      <c r="C3" s="3" t="s">
        <v>1</v>
      </c>
      <c r="D3" s="3" t="s">
        <v>5</v>
      </c>
      <c r="E3" s="3" t="s">
        <v>20</v>
      </c>
      <c r="F3" s="3" t="s">
        <v>0</v>
      </c>
      <c r="G3" s="3" t="s">
        <v>21</v>
      </c>
      <c r="H3" s="3" t="s">
        <v>6</v>
      </c>
    </row>
    <row r="4" spans="1:8" ht="24" customHeight="1">
      <c r="A4" s="3">
        <v>1</v>
      </c>
      <c r="B4" s="3">
        <v>202001004</v>
      </c>
      <c r="C4" s="3" t="str">
        <f>"刘厚平"</f>
        <v>刘厚平</v>
      </c>
      <c r="D4" s="3" t="s">
        <v>16</v>
      </c>
      <c r="E4" s="3" t="s">
        <v>4</v>
      </c>
      <c r="F4" s="3">
        <v>2020001</v>
      </c>
      <c r="G4" s="3">
        <v>73</v>
      </c>
      <c r="H4" s="1"/>
    </row>
    <row r="5" spans="1:8" ht="24" customHeight="1">
      <c r="A5" s="3">
        <v>2</v>
      </c>
      <c r="B5" s="3">
        <v>202001002</v>
      </c>
      <c r="C5" s="3" t="str">
        <f>"刘开艳"</f>
        <v>刘开艳</v>
      </c>
      <c r="D5" s="3" t="s">
        <v>13</v>
      </c>
      <c r="E5" s="3" t="s">
        <v>4</v>
      </c>
      <c r="F5" s="3">
        <v>2020001</v>
      </c>
      <c r="G5" s="3">
        <v>69</v>
      </c>
      <c r="H5" s="1"/>
    </row>
    <row r="6" spans="1:8" ht="24" customHeight="1">
      <c r="A6" s="3">
        <v>3</v>
      </c>
      <c r="B6" s="3">
        <v>202001006</v>
      </c>
      <c r="C6" s="3" t="str">
        <f>"谢季"</f>
        <v>谢季</v>
      </c>
      <c r="D6" s="3" t="s">
        <v>13</v>
      </c>
      <c r="E6" s="3" t="s">
        <v>4</v>
      </c>
      <c r="F6" s="3">
        <v>2020001</v>
      </c>
      <c r="G6" s="3">
        <v>68</v>
      </c>
      <c r="H6" s="1"/>
    </row>
    <row r="7" spans="1:8" ht="24" customHeight="1">
      <c r="A7" s="3">
        <v>4</v>
      </c>
      <c r="B7" s="4">
        <v>202005027</v>
      </c>
      <c r="C7" s="4" t="str">
        <f>"周智慧"</f>
        <v>周智慧</v>
      </c>
      <c r="D7" s="4" t="s">
        <v>13</v>
      </c>
      <c r="E7" s="3" t="s">
        <v>4</v>
      </c>
      <c r="F7" s="4">
        <v>2020006</v>
      </c>
      <c r="G7" s="4">
        <v>86</v>
      </c>
      <c r="H7" s="3"/>
    </row>
    <row r="8" spans="1:8" ht="24" customHeight="1">
      <c r="A8" s="3">
        <v>5</v>
      </c>
      <c r="B8" s="4">
        <v>202006001</v>
      </c>
      <c r="C8" s="4" t="str">
        <f>"陈福健"</f>
        <v>陈福健</v>
      </c>
      <c r="D8" s="4" t="s">
        <v>16</v>
      </c>
      <c r="E8" s="3" t="s">
        <v>4</v>
      </c>
      <c r="F8" s="4">
        <v>2020006</v>
      </c>
      <c r="G8" s="4">
        <v>64</v>
      </c>
      <c r="H8" s="3"/>
    </row>
    <row r="9" spans="1:8" ht="24" customHeight="1">
      <c r="A9" s="3">
        <v>6</v>
      </c>
      <c r="B9" s="3">
        <v>202001022</v>
      </c>
      <c r="C9" s="3" t="str">
        <f>"庄姝"</f>
        <v>庄姝</v>
      </c>
      <c r="D9" s="3" t="s">
        <v>13</v>
      </c>
      <c r="E9" s="3" t="s">
        <v>4</v>
      </c>
      <c r="F9" s="3">
        <v>2020007</v>
      </c>
      <c r="G9" s="3">
        <v>87</v>
      </c>
      <c r="H9" s="3"/>
    </row>
    <row r="10" spans="1:8" ht="24" customHeight="1">
      <c r="A10" s="3">
        <v>7</v>
      </c>
      <c r="B10" s="4">
        <v>202007008</v>
      </c>
      <c r="C10" s="4" t="str">
        <f>"赵苏"</f>
        <v>赵苏</v>
      </c>
      <c r="D10" s="4" t="s">
        <v>13</v>
      </c>
      <c r="E10" s="3" t="s">
        <v>4</v>
      </c>
      <c r="F10" s="4">
        <v>2020010</v>
      </c>
      <c r="G10" s="4">
        <v>82</v>
      </c>
      <c r="H10" s="3"/>
    </row>
    <row r="11" spans="1:8" ht="24" customHeight="1">
      <c r="A11" s="3">
        <v>8</v>
      </c>
      <c r="B11" s="4">
        <v>202007002</v>
      </c>
      <c r="C11" s="4" t="str">
        <f>"周雨莲"</f>
        <v>周雨莲</v>
      </c>
      <c r="D11" s="4" t="s">
        <v>13</v>
      </c>
      <c r="E11" s="3" t="s">
        <v>4</v>
      </c>
      <c r="F11" s="4">
        <v>2020010</v>
      </c>
      <c r="G11" s="4">
        <v>81</v>
      </c>
      <c r="H11" s="3"/>
    </row>
    <row r="12" spans="1:8" ht="24" customHeight="1">
      <c r="A12" s="3">
        <v>9</v>
      </c>
      <c r="B12" s="4">
        <v>202007010</v>
      </c>
      <c r="C12" s="4" t="str">
        <f>"邹久洋"</f>
        <v>邹久洋</v>
      </c>
      <c r="D12" s="4" t="s">
        <v>13</v>
      </c>
      <c r="E12" s="3" t="s">
        <v>4</v>
      </c>
      <c r="F12" s="4">
        <v>2020010</v>
      </c>
      <c r="G12" s="4">
        <v>78</v>
      </c>
      <c r="H12" s="3"/>
    </row>
    <row r="13" spans="1:8" ht="24" customHeight="1">
      <c r="A13" s="3">
        <v>10</v>
      </c>
      <c r="B13" s="4">
        <v>202007007</v>
      </c>
      <c r="C13" s="4" t="str">
        <f>"王宝娟"</f>
        <v>王宝娟</v>
      </c>
      <c r="D13" s="4" t="s">
        <v>13</v>
      </c>
      <c r="E13" s="3" t="s">
        <v>4</v>
      </c>
      <c r="F13" s="4">
        <v>2020010</v>
      </c>
      <c r="G13" s="4">
        <v>75</v>
      </c>
      <c r="H13" s="3"/>
    </row>
    <row r="14" spans="1:8" ht="24" customHeight="1">
      <c r="A14" s="3">
        <v>11</v>
      </c>
      <c r="B14" s="4">
        <v>202010008</v>
      </c>
      <c r="C14" s="4" t="str">
        <f>"吕晓倩"</f>
        <v>吕晓倩</v>
      </c>
      <c r="D14" s="4" t="s">
        <v>13</v>
      </c>
      <c r="E14" s="3" t="s">
        <v>4</v>
      </c>
      <c r="F14" s="4">
        <v>2020011</v>
      </c>
      <c r="G14" s="4">
        <v>85</v>
      </c>
      <c r="H14" s="3"/>
    </row>
    <row r="15" spans="1:8" ht="24" customHeight="1">
      <c r="A15" s="3">
        <v>12</v>
      </c>
      <c r="B15" s="4">
        <v>202013012</v>
      </c>
      <c r="C15" s="4" t="str">
        <f>"华糅茗"</f>
        <v>华糅茗</v>
      </c>
      <c r="D15" s="4" t="s">
        <v>13</v>
      </c>
      <c r="E15" s="3" t="s">
        <v>4</v>
      </c>
      <c r="F15" s="4">
        <v>2020011</v>
      </c>
      <c r="G15" s="4">
        <v>85</v>
      </c>
      <c r="H15" s="3"/>
    </row>
    <row r="16" spans="1:8" ht="24" customHeight="1">
      <c r="A16" s="3">
        <v>13</v>
      </c>
      <c r="B16" s="4">
        <v>202014026</v>
      </c>
      <c r="C16" s="4" t="str">
        <f>"丁金秋"</f>
        <v>丁金秋</v>
      </c>
      <c r="D16" s="4" t="s">
        <v>13</v>
      </c>
      <c r="E16" s="3" t="s">
        <v>4</v>
      </c>
      <c r="F16" s="4">
        <v>2020011</v>
      </c>
      <c r="G16" s="4">
        <v>85</v>
      </c>
      <c r="H16" s="3"/>
    </row>
    <row r="17" spans="1:8" ht="24" customHeight="1">
      <c r="A17" s="3">
        <v>14</v>
      </c>
      <c r="B17" s="4">
        <v>202016004</v>
      </c>
      <c r="C17" s="4" t="str">
        <f>"吴瑞雪"</f>
        <v>吴瑞雪</v>
      </c>
      <c r="D17" s="4" t="s">
        <v>13</v>
      </c>
      <c r="E17" s="3" t="s">
        <v>4</v>
      </c>
      <c r="F17" s="4">
        <v>2020011</v>
      </c>
      <c r="G17" s="4">
        <v>85</v>
      </c>
      <c r="H17" s="3"/>
    </row>
    <row r="18" spans="1:8" ht="24" customHeight="1">
      <c r="A18" s="3">
        <v>15</v>
      </c>
      <c r="B18" s="4">
        <v>202012029</v>
      </c>
      <c r="C18" s="4" t="str">
        <f>"张颖"</f>
        <v>张颖</v>
      </c>
      <c r="D18" s="4" t="s">
        <v>13</v>
      </c>
      <c r="E18" s="3" t="s">
        <v>4</v>
      </c>
      <c r="F18" s="4">
        <v>2020011</v>
      </c>
      <c r="G18" s="4">
        <v>84</v>
      </c>
      <c r="H18" s="3"/>
    </row>
    <row r="19" spans="1:8" ht="24" customHeight="1">
      <c r="A19" s="3">
        <v>16</v>
      </c>
      <c r="B19" s="4">
        <v>202009007</v>
      </c>
      <c r="C19" s="4" t="str">
        <f>"李婷婷"</f>
        <v>李婷婷</v>
      </c>
      <c r="D19" s="4" t="s">
        <v>13</v>
      </c>
      <c r="E19" s="3" t="s">
        <v>4</v>
      </c>
      <c r="F19" s="4">
        <v>2020011</v>
      </c>
      <c r="G19" s="4">
        <v>81</v>
      </c>
      <c r="H19" s="3"/>
    </row>
    <row r="20" spans="1:8" ht="24" customHeight="1">
      <c r="A20" s="3">
        <v>17</v>
      </c>
      <c r="B20" s="4">
        <v>202011015</v>
      </c>
      <c r="C20" s="4" t="str">
        <f>"朱媛媛"</f>
        <v>朱媛媛</v>
      </c>
      <c r="D20" s="4" t="s">
        <v>13</v>
      </c>
      <c r="E20" s="3" t="s">
        <v>4</v>
      </c>
      <c r="F20" s="4">
        <v>2020011</v>
      </c>
      <c r="G20" s="4">
        <v>81</v>
      </c>
      <c r="H20" s="3"/>
    </row>
    <row r="21" spans="1:8" ht="24" customHeight="1">
      <c r="A21" s="3">
        <v>18</v>
      </c>
      <c r="B21" s="4">
        <v>202007015</v>
      </c>
      <c r="C21" s="4" t="str">
        <f>"王浩"</f>
        <v>王浩</v>
      </c>
      <c r="D21" s="4" t="s">
        <v>16</v>
      </c>
      <c r="E21" s="3" t="s">
        <v>4</v>
      </c>
      <c r="F21" s="4">
        <v>2020011</v>
      </c>
      <c r="G21" s="4">
        <v>81</v>
      </c>
      <c r="H21" s="3"/>
    </row>
    <row r="22" spans="1:8" ht="24" customHeight="1">
      <c r="A22" s="3">
        <v>19</v>
      </c>
      <c r="B22" s="4">
        <v>202013023</v>
      </c>
      <c r="C22" s="4" t="str">
        <f>"张爱玲"</f>
        <v>张爱玲</v>
      </c>
      <c r="D22" s="4" t="s">
        <v>13</v>
      </c>
      <c r="E22" s="3" t="s">
        <v>4</v>
      </c>
      <c r="F22" s="4">
        <v>2020011</v>
      </c>
      <c r="G22" s="4">
        <v>81</v>
      </c>
      <c r="H22" s="3"/>
    </row>
    <row r="23" spans="1:8" ht="24" customHeight="1">
      <c r="A23" s="3">
        <v>20</v>
      </c>
      <c r="B23" s="4">
        <v>202016002</v>
      </c>
      <c r="C23" s="4" t="str">
        <f>"李兰兰"</f>
        <v>李兰兰</v>
      </c>
      <c r="D23" s="4" t="s">
        <v>13</v>
      </c>
      <c r="E23" s="3" t="s">
        <v>4</v>
      </c>
      <c r="F23" s="4">
        <v>2020011</v>
      </c>
      <c r="G23" s="4">
        <v>81</v>
      </c>
      <c r="H23" s="3"/>
    </row>
    <row r="24" spans="1:8" ht="24" customHeight="1">
      <c r="A24" s="3">
        <v>21</v>
      </c>
      <c r="B24" s="4">
        <v>202008002</v>
      </c>
      <c r="C24" s="4" t="str">
        <f>"董雨声"</f>
        <v>董雨声</v>
      </c>
      <c r="D24" s="4" t="s">
        <v>13</v>
      </c>
      <c r="E24" s="3" t="s">
        <v>4</v>
      </c>
      <c r="F24" s="4">
        <v>2020011</v>
      </c>
      <c r="G24" s="4">
        <v>80</v>
      </c>
      <c r="H24" s="3"/>
    </row>
    <row r="25" spans="1:8" ht="24" customHeight="1">
      <c r="A25" s="3">
        <v>22</v>
      </c>
      <c r="B25" s="4">
        <v>202010017</v>
      </c>
      <c r="C25" s="4" t="str">
        <f>"刘红星"</f>
        <v>刘红星</v>
      </c>
      <c r="D25" s="4" t="s">
        <v>13</v>
      </c>
      <c r="E25" s="3" t="s">
        <v>4</v>
      </c>
      <c r="F25" s="4">
        <v>2020011</v>
      </c>
      <c r="G25" s="4">
        <v>80</v>
      </c>
      <c r="H25" s="3"/>
    </row>
    <row r="26" spans="1:8" ht="24" customHeight="1">
      <c r="A26" s="3">
        <v>23</v>
      </c>
      <c r="B26" s="4">
        <v>202013013</v>
      </c>
      <c r="C26" s="4" t="str">
        <f>"姚文巧"</f>
        <v>姚文巧</v>
      </c>
      <c r="D26" s="4" t="s">
        <v>13</v>
      </c>
      <c r="E26" s="3" t="s">
        <v>4</v>
      </c>
      <c r="F26" s="4">
        <v>2020011</v>
      </c>
      <c r="G26" s="4">
        <v>80</v>
      </c>
      <c r="H26" s="3"/>
    </row>
    <row r="27" spans="1:8" ht="24" customHeight="1">
      <c r="A27" s="3">
        <v>24</v>
      </c>
      <c r="B27" s="4">
        <v>202009010</v>
      </c>
      <c r="C27" s="4" t="str">
        <f>"汪叶青"</f>
        <v>汪叶青</v>
      </c>
      <c r="D27" s="4" t="s">
        <v>13</v>
      </c>
      <c r="E27" s="3" t="s">
        <v>4</v>
      </c>
      <c r="F27" s="4">
        <v>2020011</v>
      </c>
      <c r="G27" s="4">
        <v>78</v>
      </c>
      <c r="H27" s="3"/>
    </row>
    <row r="28" spans="1:8" ht="24" customHeight="1">
      <c r="A28" s="3">
        <v>25</v>
      </c>
      <c r="B28" s="4">
        <v>202012004</v>
      </c>
      <c r="C28" s="4" t="str">
        <f>"唐雨婷"</f>
        <v>唐雨婷</v>
      </c>
      <c r="D28" s="4" t="s">
        <v>13</v>
      </c>
      <c r="E28" s="3" t="s">
        <v>4</v>
      </c>
      <c r="F28" s="4">
        <v>2020011</v>
      </c>
      <c r="G28" s="4">
        <v>78</v>
      </c>
      <c r="H28" s="3"/>
    </row>
    <row r="29" spans="1:8" ht="24" customHeight="1">
      <c r="A29" s="3">
        <v>26</v>
      </c>
      <c r="B29" s="4">
        <v>202012016</v>
      </c>
      <c r="C29" s="4" t="str">
        <f>"沈清"</f>
        <v>沈清</v>
      </c>
      <c r="D29" s="4" t="s">
        <v>13</v>
      </c>
      <c r="E29" s="3" t="s">
        <v>4</v>
      </c>
      <c r="F29" s="4">
        <v>2020011</v>
      </c>
      <c r="G29" s="4">
        <v>78</v>
      </c>
      <c r="H29" s="3"/>
    </row>
    <row r="30" spans="1:8" ht="24" customHeight="1">
      <c r="A30" s="3">
        <v>27</v>
      </c>
      <c r="B30" s="4">
        <v>202015024</v>
      </c>
      <c r="C30" s="4" t="str">
        <f>"俞冬梅"</f>
        <v>俞冬梅</v>
      </c>
      <c r="D30" s="4" t="s">
        <v>13</v>
      </c>
      <c r="E30" s="3" t="s">
        <v>4</v>
      </c>
      <c r="F30" s="4">
        <v>2020011</v>
      </c>
      <c r="G30" s="4">
        <v>78</v>
      </c>
      <c r="H30" s="3"/>
    </row>
    <row r="31" spans="1:8" ht="24" customHeight="1">
      <c r="A31" s="3">
        <v>28</v>
      </c>
      <c r="B31" s="4">
        <v>202016005</v>
      </c>
      <c r="C31" s="4" t="str">
        <f>"祖瑞"</f>
        <v>祖瑞</v>
      </c>
      <c r="D31" s="4" t="s">
        <v>13</v>
      </c>
      <c r="E31" s="3" t="s">
        <v>4</v>
      </c>
      <c r="F31" s="4">
        <v>2020011</v>
      </c>
      <c r="G31" s="4">
        <v>78</v>
      </c>
      <c r="H31" s="3"/>
    </row>
    <row r="32" spans="1:8" ht="24" customHeight="1">
      <c r="A32" s="3">
        <v>29</v>
      </c>
      <c r="B32" s="4">
        <v>202016012</v>
      </c>
      <c r="C32" s="4" t="str">
        <f>"王悦"</f>
        <v>王悦</v>
      </c>
      <c r="D32" s="4" t="s">
        <v>13</v>
      </c>
      <c r="E32" s="3" t="s">
        <v>4</v>
      </c>
      <c r="F32" s="4">
        <v>2020011</v>
      </c>
      <c r="G32" s="4">
        <v>78</v>
      </c>
      <c r="H32" s="3"/>
    </row>
    <row r="33" spans="1:8" ht="24" customHeight="1">
      <c r="A33" s="3">
        <v>30</v>
      </c>
      <c r="B33" s="4">
        <v>202011017</v>
      </c>
      <c r="C33" s="4" t="str">
        <f>"范晓萌"</f>
        <v>范晓萌</v>
      </c>
      <c r="D33" s="4" t="s">
        <v>13</v>
      </c>
      <c r="E33" s="3" t="s">
        <v>4</v>
      </c>
      <c r="F33" s="4">
        <v>2020011</v>
      </c>
      <c r="G33" s="4">
        <v>77</v>
      </c>
      <c r="H33" s="3"/>
    </row>
    <row r="34" spans="1:8" ht="24" customHeight="1">
      <c r="A34" s="3">
        <v>31</v>
      </c>
      <c r="B34" s="4">
        <v>202014005</v>
      </c>
      <c r="C34" s="4" t="str">
        <f>"牛海燕"</f>
        <v>牛海燕</v>
      </c>
      <c r="D34" s="4" t="s">
        <v>13</v>
      </c>
      <c r="E34" s="3" t="s">
        <v>4</v>
      </c>
      <c r="F34" s="4">
        <v>2020011</v>
      </c>
      <c r="G34" s="4">
        <v>77</v>
      </c>
      <c r="H34" s="3"/>
    </row>
    <row r="35" spans="1:8" ht="24" customHeight="1">
      <c r="A35" s="3">
        <v>32</v>
      </c>
      <c r="B35" s="4">
        <v>202008030</v>
      </c>
      <c r="C35" s="4" t="str">
        <f>"谭佳敏"</f>
        <v>谭佳敏</v>
      </c>
      <c r="D35" s="4" t="s">
        <v>13</v>
      </c>
      <c r="E35" s="3" t="s">
        <v>4</v>
      </c>
      <c r="F35" s="4">
        <v>2020011</v>
      </c>
      <c r="G35" s="4">
        <v>76</v>
      </c>
      <c r="H35" s="3"/>
    </row>
    <row r="36" spans="1:8" ht="24" customHeight="1">
      <c r="A36" s="3">
        <v>33</v>
      </c>
      <c r="B36" s="4">
        <v>202009014</v>
      </c>
      <c r="C36" s="4" t="str">
        <f>"杨青青"</f>
        <v>杨青青</v>
      </c>
      <c r="D36" s="4" t="s">
        <v>13</v>
      </c>
      <c r="E36" s="3" t="s">
        <v>4</v>
      </c>
      <c r="F36" s="4">
        <v>2020011</v>
      </c>
      <c r="G36" s="4">
        <v>76</v>
      </c>
      <c r="H36" s="3"/>
    </row>
    <row r="37" spans="1:8" ht="24" customHeight="1">
      <c r="A37" s="3">
        <v>34</v>
      </c>
      <c r="B37" s="4">
        <v>202016007</v>
      </c>
      <c r="C37" s="4" t="str">
        <f>"尤建平"</f>
        <v>尤建平</v>
      </c>
      <c r="D37" s="4" t="s">
        <v>13</v>
      </c>
      <c r="E37" s="3" t="s">
        <v>4</v>
      </c>
      <c r="F37" s="4">
        <v>2020011</v>
      </c>
      <c r="G37" s="4">
        <v>76</v>
      </c>
      <c r="H37" s="3"/>
    </row>
    <row r="38" spans="1:8" ht="24" customHeight="1">
      <c r="A38" s="3">
        <v>35</v>
      </c>
      <c r="B38" s="4">
        <v>202007017</v>
      </c>
      <c r="C38" s="4" t="str">
        <f>"杨悦"</f>
        <v>杨悦</v>
      </c>
      <c r="D38" s="4" t="s">
        <v>13</v>
      </c>
      <c r="E38" s="3" t="s">
        <v>4</v>
      </c>
      <c r="F38" s="4">
        <v>2020011</v>
      </c>
      <c r="G38" s="4">
        <v>75</v>
      </c>
      <c r="H38" s="3"/>
    </row>
    <row r="39" spans="1:8" ht="24" customHeight="1">
      <c r="A39" s="3">
        <v>36</v>
      </c>
      <c r="B39" s="4">
        <v>202007029</v>
      </c>
      <c r="C39" s="4" t="str">
        <f>"张静"</f>
        <v>张静</v>
      </c>
      <c r="D39" s="4" t="s">
        <v>13</v>
      </c>
      <c r="E39" s="3" t="s">
        <v>4</v>
      </c>
      <c r="F39" s="4">
        <v>2020011</v>
      </c>
      <c r="G39" s="4">
        <v>75</v>
      </c>
      <c r="H39" s="3"/>
    </row>
    <row r="40" spans="1:8" ht="24" customHeight="1">
      <c r="A40" s="3">
        <v>37</v>
      </c>
      <c r="B40" s="4">
        <v>202012027</v>
      </c>
      <c r="C40" s="4" t="str">
        <f>"曹清扬"</f>
        <v>曹清扬</v>
      </c>
      <c r="D40" s="4" t="s">
        <v>13</v>
      </c>
      <c r="E40" s="3" t="s">
        <v>4</v>
      </c>
      <c r="F40" s="4">
        <v>2020011</v>
      </c>
      <c r="G40" s="4">
        <v>75</v>
      </c>
      <c r="H40" s="3"/>
    </row>
    <row r="41" spans="1:8" ht="24" customHeight="1">
      <c r="A41" s="3">
        <v>38</v>
      </c>
      <c r="B41" s="4">
        <v>202015010</v>
      </c>
      <c r="C41" s="4" t="str">
        <f>"周如青"</f>
        <v>周如青</v>
      </c>
      <c r="D41" s="4" t="s">
        <v>13</v>
      </c>
      <c r="E41" s="3" t="s">
        <v>4</v>
      </c>
      <c r="F41" s="4">
        <v>2020011</v>
      </c>
      <c r="G41" s="4">
        <v>75</v>
      </c>
      <c r="H41" s="3"/>
    </row>
    <row r="42" spans="1:8" ht="24" customHeight="1">
      <c r="A42" s="3">
        <v>39</v>
      </c>
      <c r="B42" s="4">
        <v>202016017</v>
      </c>
      <c r="C42" s="4" t="str">
        <f>"曹明艳"</f>
        <v>曹明艳</v>
      </c>
      <c r="D42" s="4" t="s">
        <v>13</v>
      </c>
      <c r="E42" s="3" t="s">
        <v>4</v>
      </c>
      <c r="F42" s="4">
        <v>2020011</v>
      </c>
      <c r="G42" s="4">
        <v>75</v>
      </c>
      <c r="H42" s="3"/>
    </row>
    <row r="43" spans="1:8" ht="24" customHeight="1">
      <c r="A43" s="3">
        <v>40</v>
      </c>
      <c r="B43" s="4">
        <v>202010027</v>
      </c>
      <c r="C43" s="4" t="str">
        <f>"刘小玉"</f>
        <v>刘小玉</v>
      </c>
      <c r="D43" s="4" t="s">
        <v>13</v>
      </c>
      <c r="E43" s="3" t="s">
        <v>4</v>
      </c>
      <c r="F43" s="4">
        <v>2020011</v>
      </c>
      <c r="G43" s="4">
        <v>74</v>
      </c>
      <c r="H43" s="3"/>
    </row>
    <row r="44" spans="1:8" ht="24" customHeight="1">
      <c r="A44" s="3">
        <v>41</v>
      </c>
      <c r="B44" s="4">
        <v>202012001</v>
      </c>
      <c r="C44" s="4" t="str">
        <f>"申雪冬"</f>
        <v>申雪冬</v>
      </c>
      <c r="D44" s="4" t="s">
        <v>13</v>
      </c>
      <c r="E44" s="3" t="s">
        <v>4</v>
      </c>
      <c r="F44" s="4">
        <v>2020011</v>
      </c>
      <c r="G44" s="4">
        <v>74</v>
      </c>
      <c r="H44" s="3"/>
    </row>
    <row r="45" spans="1:8" ht="24" customHeight="1">
      <c r="A45" s="3">
        <v>42</v>
      </c>
      <c r="B45" s="4">
        <v>202009016</v>
      </c>
      <c r="C45" s="4" t="str">
        <f>"许卫莉"</f>
        <v>许卫莉</v>
      </c>
      <c r="D45" s="4" t="s">
        <v>13</v>
      </c>
      <c r="E45" s="3" t="s">
        <v>4</v>
      </c>
      <c r="F45" s="4">
        <v>2020011</v>
      </c>
      <c r="G45" s="4">
        <v>73</v>
      </c>
      <c r="H45" s="3"/>
    </row>
    <row r="46" spans="1:8" ht="24" customHeight="1">
      <c r="A46" s="3">
        <v>43</v>
      </c>
      <c r="B46" s="4">
        <v>202009021</v>
      </c>
      <c r="C46" s="4" t="str">
        <f>"凌聚"</f>
        <v>凌聚</v>
      </c>
      <c r="D46" s="4" t="s">
        <v>13</v>
      </c>
      <c r="E46" s="3" t="s">
        <v>4</v>
      </c>
      <c r="F46" s="4">
        <v>2020011</v>
      </c>
      <c r="G46" s="4">
        <v>73</v>
      </c>
      <c r="H46" s="3"/>
    </row>
    <row r="47" spans="1:8" ht="24" customHeight="1">
      <c r="A47" s="3">
        <v>44</v>
      </c>
      <c r="B47" s="4">
        <v>202011001</v>
      </c>
      <c r="C47" s="4" t="str">
        <f>"苏玲"</f>
        <v>苏玲</v>
      </c>
      <c r="D47" s="4" t="s">
        <v>13</v>
      </c>
      <c r="E47" s="3" t="s">
        <v>4</v>
      </c>
      <c r="F47" s="4">
        <v>2020011</v>
      </c>
      <c r="G47" s="4">
        <v>73</v>
      </c>
      <c r="H47" s="3"/>
    </row>
    <row r="48" spans="1:8" ht="24" customHeight="1">
      <c r="A48" s="3">
        <v>45</v>
      </c>
      <c r="B48" s="4">
        <v>202013001</v>
      </c>
      <c r="C48" s="4" t="str">
        <f>"张茜"</f>
        <v>张茜</v>
      </c>
      <c r="D48" s="4" t="s">
        <v>13</v>
      </c>
      <c r="E48" s="3" t="s">
        <v>4</v>
      </c>
      <c r="F48" s="4">
        <v>2020011</v>
      </c>
      <c r="G48" s="4">
        <v>73</v>
      </c>
      <c r="H48" s="3"/>
    </row>
    <row r="49" spans="1:8" ht="24" customHeight="1">
      <c r="A49" s="3">
        <v>46</v>
      </c>
      <c r="B49" s="4">
        <v>202014010</v>
      </c>
      <c r="C49" s="4" t="str">
        <f>"朱国娟"</f>
        <v>朱国娟</v>
      </c>
      <c r="D49" s="4" t="s">
        <v>13</v>
      </c>
      <c r="E49" s="3" t="s">
        <v>4</v>
      </c>
      <c r="F49" s="4">
        <v>2020011</v>
      </c>
      <c r="G49" s="4">
        <v>73</v>
      </c>
      <c r="H49" s="3"/>
    </row>
    <row r="50" spans="1:8" ht="24" customHeight="1">
      <c r="A50" s="3">
        <v>47</v>
      </c>
      <c r="B50" s="4">
        <v>202009019</v>
      </c>
      <c r="C50" s="4" t="s">
        <v>7</v>
      </c>
      <c r="D50" s="4" t="s">
        <v>8</v>
      </c>
      <c r="E50" s="3" t="s">
        <v>4</v>
      </c>
      <c r="F50" s="4">
        <v>2020011</v>
      </c>
      <c r="G50" s="4">
        <v>73</v>
      </c>
      <c r="H50" s="3"/>
    </row>
    <row r="51" spans="1:8" ht="24" customHeight="1">
      <c r="A51" s="3">
        <v>48</v>
      </c>
      <c r="B51" s="4">
        <v>202013009</v>
      </c>
      <c r="C51" s="4" t="s">
        <v>9</v>
      </c>
      <c r="D51" s="4" t="s">
        <v>8</v>
      </c>
      <c r="E51" s="3" t="s">
        <v>4</v>
      </c>
      <c r="F51" s="4">
        <v>2020011</v>
      </c>
      <c r="G51" s="4">
        <v>73</v>
      </c>
      <c r="H51" s="3"/>
    </row>
    <row r="52" spans="1:8" ht="24" customHeight="1">
      <c r="A52" s="3">
        <v>49</v>
      </c>
      <c r="B52" s="4">
        <v>202014004</v>
      </c>
      <c r="C52" s="4" t="s">
        <v>10</v>
      </c>
      <c r="D52" s="4" t="s">
        <v>8</v>
      </c>
      <c r="E52" s="3" t="s">
        <v>4</v>
      </c>
      <c r="F52" s="4">
        <v>2020011</v>
      </c>
      <c r="G52" s="4">
        <v>73</v>
      </c>
      <c r="H52" s="3"/>
    </row>
    <row r="53" spans="1:8" ht="24" customHeight="1">
      <c r="A53" s="3">
        <v>50</v>
      </c>
      <c r="B53" s="4">
        <v>202016023</v>
      </c>
      <c r="C53" s="4" t="str">
        <f>"丁士玮"</f>
        <v>丁士玮</v>
      </c>
      <c r="D53" s="4" t="s">
        <v>13</v>
      </c>
      <c r="E53" s="3" t="s">
        <v>4</v>
      </c>
      <c r="F53" s="4">
        <v>2020012</v>
      </c>
      <c r="G53" s="4">
        <v>86</v>
      </c>
      <c r="H53" s="3"/>
    </row>
    <row r="54" spans="1:8" ht="24" customHeight="1">
      <c r="A54" s="3">
        <v>51</v>
      </c>
      <c r="B54" s="4">
        <v>202016028</v>
      </c>
      <c r="C54" s="4" t="str">
        <f>"吴曼"</f>
        <v>吴曼</v>
      </c>
      <c r="D54" s="4" t="s">
        <v>13</v>
      </c>
      <c r="E54" s="3" t="s">
        <v>4</v>
      </c>
      <c r="F54" s="4">
        <v>2020012</v>
      </c>
      <c r="G54" s="4">
        <v>85</v>
      </c>
      <c r="H54" s="3"/>
    </row>
    <row r="55" spans="1:8" ht="24" customHeight="1">
      <c r="A55" s="3">
        <v>52</v>
      </c>
      <c r="B55" s="4">
        <v>202017013</v>
      </c>
      <c r="C55" s="4" t="str">
        <f>"魏晓玲"</f>
        <v>魏晓玲</v>
      </c>
      <c r="D55" s="4" t="s">
        <v>13</v>
      </c>
      <c r="E55" s="3" t="s">
        <v>4</v>
      </c>
      <c r="F55" s="4">
        <v>2020013</v>
      </c>
      <c r="G55" s="4">
        <v>79</v>
      </c>
      <c r="H55" s="3"/>
    </row>
    <row r="56" spans="1:8" ht="24" customHeight="1">
      <c r="A56" s="3">
        <v>53</v>
      </c>
      <c r="B56" s="4">
        <v>202018009</v>
      </c>
      <c r="C56" s="4" t="str">
        <f>"薛婷婷"</f>
        <v>薛婷婷</v>
      </c>
      <c r="D56" s="4" t="s">
        <v>13</v>
      </c>
      <c r="E56" s="3" t="s">
        <v>4</v>
      </c>
      <c r="F56" s="4">
        <v>2020014</v>
      </c>
      <c r="G56" s="4">
        <v>80</v>
      </c>
      <c r="H56" s="3"/>
    </row>
    <row r="57" spans="1:8" ht="24" customHeight="1">
      <c r="A57" s="3">
        <v>54</v>
      </c>
      <c r="B57" s="4">
        <v>202017030</v>
      </c>
      <c r="C57" s="4" t="str">
        <f>"张韩玉"</f>
        <v>张韩玉</v>
      </c>
      <c r="D57" s="4" t="s">
        <v>13</v>
      </c>
      <c r="E57" s="3" t="s">
        <v>4</v>
      </c>
      <c r="F57" s="4">
        <v>2020014</v>
      </c>
      <c r="G57" s="4">
        <v>77</v>
      </c>
      <c r="H57" s="3"/>
    </row>
    <row r="58" spans="1:8" ht="24" customHeight="1">
      <c r="A58" s="3">
        <v>55</v>
      </c>
      <c r="B58" s="4">
        <v>202018019</v>
      </c>
      <c r="C58" s="4" t="str">
        <f>"周腊梅"</f>
        <v>周腊梅</v>
      </c>
      <c r="D58" s="4" t="s">
        <v>13</v>
      </c>
      <c r="E58" s="3" t="s">
        <v>4</v>
      </c>
      <c r="F58" s="4">
        <v>2020014</v>
      </c>
      <c r="G58" s="4">
        <v>77</v>
      </c>
      <c r="H58" s="3"/>
    </row>
    <row r="59" spans="1:8" ht="24" customHeight="1">
      <c r="A59" s="3">
        <v>56</v>
      </c>
      <c r="B59" s="4">
        <v>202017024</v>
      </c>
      <c r="C59" s="4" t="str">
        <f>"倪伟"</f>
        <v>倪伟</v>
      </c>
      <c r="D59" s="4" t="s">
        <v>13</v>
      </c>
      <c r="E59" s="3" t="s">
        <v>4</v>
      </c>
      <c r="F59" s="4">
        <v>2020014</v>
      </c>
      <c r="G59" s="4">
        <v>76</v>
      </c>
      <c r="H59" s="3"/>
    </row>
    <row r="60" spans="1:8" ht="24" customHeight="1">
      <c r="A60" s="3">
        <v>57</v>
      </c>
      <c r="B60" s="4">
        <v>202018015</v>
      </c>
      <c r="C60" s="4" t="str">
        <f>"章世荣"</f>
        <v>章世荣</v>
      </c>
      <c r="D60" s="4" t="s">
        <v>13</v>
      </c>
      <c r="E60" s="3" t="s">
        <v>4</v>
      </c>
      <c r="F60" s="4">
        <v>2020014</v>
      </c>
      <c r="G60" s="4">
        <v>76</v>
      </c>
      <c r="H60" s="3"/>
    </row>
    <row r="61" spans="1:8" ht="24" customHeight="1">
      <c r="A61" s="3">
        <v>58</v>
      </c>
      <c r="B61" s="4">
        <v>202024002</v>
      </c>
      <c r="C61" s="4" t="str">
        <f>"李庆"</f>
        <v>李庆</v>
      </c>
      <c r="D61" s="4" t="s">
        <v>13</v>
      </c>
      <c r="E61" s="3" t="s">
        <v>4</v>
      </c>
      <c r="F61" s="4">
        <v>2020015</v>
      </c>
      <c r="G61" s="4">
        <v>71</v>
      </c>
      <c r="H61" s="3"/>
    </row>
    <row r="62" spans="1:8" ht="24" customHeight="1">
      <c r="A62" s="3">
        <v>59</v>
      </c>
      <c r="B62" s="4">
        <v>202024006</v>
      </c>
      <c r="C62" s="4" t="str">
        <f>"王域"</f>
        <v>王域</v>
      </c>
      <c r="D62" s="4" t="s">
        <v>16</v>
      </c>
      <c r="E62" s="3" t="s">
        <v>4</v>
      </c>
      <c r="F62" s="4">
        <v>2020015</v>
      </c>
      <c r="G62" s="4">
        <v>63</v>
      </c>
      <c r="H62" s="3"/>
    </row>
    <row r="63" spans="1:8" ht="24" customHeight="1">
      <c r="A63" s="3">
        <v>60</v>
      </c>
      <c r="B63" s="4">
        <v>202024003</v>
      </c>
      <c r="C63" s="4" t="s">
        <v>11</v>
      </c>
      <c r="D63" s="4" t="s">
        <v>8</v>
      </c>
      <c r="E63" s="3" t="s">
        <v>4</v>
      </c>
      <c r="F63" s="4">
        <v>2020015</v>
      </c>
      <c r="G63" s="4">
        <v>63</v>
      </c>
      <c r="H63" s="3"/>
    </row>
    <row r="64" spans="1:8" ht="24" customHeight="1">
      <c r="A64" s="3">
        <v>61</v>
      </c>
      <c r="B64" s="4">
        <v>202003019</v>
      </c>
      <c r="C64" s="4" t="str">
        <f>"舒悦"</f>
        <v>舒悦</v>
      </c>
      <c r="D64" s="4" t="s">
        <v>13</v>
      </c>
      <c r="E64" s="3" t="s">
        <v>4</v>
      </c>
      <c r="F64" s="4">
        <v>2020018</v>
      </c>
      <c r="G64" s="3">
        <v>78</v>
      </c>
      <c r="H64" s="3"/>
    </row>
    <row r="65" spans="1:8" ht="24" customHeight="1">
      <c r="A65" s="3">
        <v>62</v>
      </c>
      <c r="B65" s="4">
        <v>202003001</v>
      </c>
      <c r="C65" s="4" t="str">
        <f>"惠颖"</f>
        <v>惠颖</v>
      </c>
      <c r="D65" s="4" t="s">
        <v>13</v>
      </c>
      <c r="E65" s="3" t="s">
        <v>4</v>
      </c>
      <c r="F65" s="4">
        <v>2020018</v>
      </c>
      <c r="G65" s="3">
        <v>77</v>
      </c>
      <c r="H65" s="3"/>
    </row>
    <row r="66" spans="1:8" ht="24" customHeight="1">
      <c r="A66" s="3">
        <v>63</v>
      </c>
      <c r="B66" s="4">
        <v>202004022</v>
      </c>
      <c r="C66" s="4" t="str">
        <f>"张殿楠"</f>
        <v>张殿楠</v>
      </c>
      <c r="D66" s="4" t="s">
        <v>13</v>
      </c>
      <c r="E66" s="3" t="s">
        <v>4</v>
      </c>
      <c r="F66" s="4">
        <v>2020018</v>
      </c>
      <c r="G66" s="3">
        <v>77</v>
      </c>
      <c r="H66" s="3"/>
    </row>
    <row r="67" spans="1:8" ht="24" customHeight="1">
      <c r="A67" s="3">
        <v>64</v>
      </c>
      <c r="B67" s="4">
        <v>202004025</v>
      </c>
      <c r="C67" s="4" t="str">
        <f>"张相明"</f>
        <v>张相明</v>
      </c>
      <c r="D67" s="4" t="s">
        <v>16</v>
      </c>
      <c r="E67" s="3" t="s">
        <v>4</v>
      </c>
      <c r="F67" s="4">
        <v>2020018</v>
      </c>
      <c r="G67" s="3">
        <v>74</v>
      </c>
      <c r="H67" s="3"/>
    </row>
    <row r="68" spans="1:8" ht="24" customHeight="1">
      <c r="A68" s="3">
        <v>65</v>
      </c>
      <c r="B68" s="4">
        <v>202004016</v>
      </c>
      <c r="C68" s="4" t="s">
        <v>12</v>
      </c>
      <c r="D68" s="4" t="s">
        <v>8</v>
      </c>
      <c r="E68" s="3" t="s">
        <v>4</v>
      </c>
      <c r="F68" s="4">
        <v>2020018</v>
      </c>
      <c r="G68" s="3">
        <v>73</v>
      </c>
      <c r="H68" s="3"/>
    </row>
    <row r="69" spans="1:8" ht="24" customHeight="1">
      <c r="A69" s="3">
        <v>66</v>
      </c>
      <c r="B69" s="4">
        <v>202005004</v>
      </c>
      <c r="C69" s="4" t="str">
        <f>"江鹏飞"</f>
        <v>江鹏飞</v>
      </c>
      <c r="D69" s="4" t="s">
        <v>16</v>
      </c>
      <c r="E69" s="3" t="s">
        <v>4</v>
      </c>
      <c r="F69" s="4">
        <v>2020019</v>
      </c>
      <c r="G69" s="3">
        <v>83</v>
      </c>
      <c r="H69" s="3"/>
    </row>
    <row r="70" spans="1:8" ht="24" customHeight="1">
      <c r="A70" s="3">
        <v>67</v>
      </c>
      <c r="B70" s="4">
        <v>202022017</v>
      </c>
      <c r="C70" s="4" t="str">
        <f>"丁厚叶"</f>
        <v>丁厚叶</v>
      </c>
      <c r="D70" s="4" t="s">
        <v>13</v>
      </c>
      <c r="E70" s="3" t="s">
        <v>4</v>
      </c>
      <c r="F70" s="4">
        <v>2020020</v>
      </c>
      <c r="G70" s="4">
        <v>80</v>
      </c>
      <c r="H70" s="3"/>
    </row>
    <row r="71" spans="1:8" ht="24" customHeight="1">
      <c r="A71" s="3">
        <v>68</v>
      </c>
      <c r="B71" s="4">
        <v>202022003</v>
      </c>
      <c r="C71" s="4" t="str">
        <f>"韩雨露"</f>
        <v>韩雨露</v>
      </c>
      <c r="D71" s="4" t="s">
        <v>13</v>
      </c>
      <c r="E71" s="3" t="s">
        <v>4</v>
      </c>
      <c r="F71" s="4">
        <v>2020020</v>
      </c>
      <c r="G71" s="4">
        <v>73</v>
      </c>
      <c r="H71" s="3"/>
    </row>
    <row r="72" spans="1:8" ht="24" customHeight="1">
      <c r="A72" s="3">
        <v>69</v>
      </c>
      <c r="B72" s="4">
        <v>202022012</v>
      </c>
      <c r="C72" s="4" t="str">
        <f>"姚亮"</f>
        <v>姚亮</v>
      </c>
      <c r="D72" s="4" t="s">
        <v>16</v>
      </c>
      <c r="E72" s="3" t="s">
        <v>4</v>
      </c>
      <c r="F72" s="4">
        <v>2020020</v>
      </c>
      <c r="G72" s="4">
        <v>73</v>
      </c>
      <c r="H72" s="3"/>
    </row>
    <row r="73" spans="1:8" ht="24" customHeight="1">
      <c r="A73" s="3">
        <v>70</v>
      </c>
      <c r="B73" s="4">
        <v>202021026</v>
      </c>
      <c r="C73" s="4" t="str">
        <f>"王友肖"</f>
        <v>王友肖</v>
      </c>
      <c r="D73" s="4" t="s">
        <v>13</v>
      </c>
      <c r="E73" s="3" t="s">
        <v>4</v>
      </c>
      <c r="F73" s="4">
        <v>2020020</v>
      </c>
      <c r="G73" s="4">
        <v>72</v>
      </c>
      <c r="H73" s="3"/>
    </row>
    <row r="74" spans="1:8" ht="24" customHeight="1">
      <c r="A74" s="3">
        <v>71</v>
      </c>
      <c r="B74" s="4">
        <v>202021028</v>
      </c>
      <c r="C74" s="4" t="str">
        <f>"张晓颖"</f>
        <v>张晓颖</v>
      </c>
      <c r="D74" s="4" t="s">
        <v>13</v>
      </c>
      <c r="E74" s="3" t="s">
        <v>4</v>
      </c>
      <c r="F74" s="4">
        <v>2020020</v>
      </c>
      <c r="G74" s="4">
        <v>69</v>
      </c>
      <c r="H74" s="3"/>
    </row>
    <row r="75" spans="1:8" ht="24" customHeight="1">
      <c r="A75" s="3">
        <v>72</v>
      </c>
      <c r="B75" s="4">
        <v>202021016</v>
      </c>
      <c r="C75" s="4" t="str">
        <f>"朱颖"</f>
        <v>朱颖</v>
      </c>
      <c r="D75" s="4" t="s">
        <v>13</v>
      </c>
      <c r="E75" s="3" t="s">
        <v>4</v>
      </c>
      <c r="F75" s="4">
        <v>2020021</v>
      </c>
      <c r="G75" s="4">
        <v>90</v>
      </c>
      <c r="H75" s="3"/>
    </row>
    <row r="76" spans="1:8" ht="24" customHeight="1">
      <c r="A76" s="3">
        <v>73</v>
      </c>
      <c r="B76" s="4">
        <v>202021021</v>
      </c>
      <c r="C76" s="4" t="str">
        <f>"丁胜烽"</f>
        <v>丁胜烽</v>
      </c>
      <c r="D76" s="4" t="s">
        <v>16</v>
      </c>
      <c r="E76" s="3" t="s">
        <v>4</v>
      </c>
      <c r="F76" s="4">
        <v>2020021</v>
      </c>
      <c r="G76" s="4">
        <v>80</v>
      </c>
      <c r="H76" s="3"/>
    </row>
    <row r="77" spans="1:8" ht="24" customHeight="1">
      <c r="A77" s="3">
        <v>74</v>
      </c>
      <c r="B77" s="4">
        <v>202026003</v>
      </c>
      <c r="C77" s="4" t="str">
        <f>"吕玲"</f>
        <v>吕玲</v>
      </c>
      <c r="D77" s="4" t="s">
        <v>13</v>
      </c>
      <c r="E77" s="3" t="s">
        <v>4</v>
      </c>
      <c r="F77" s="4">
        <v>2020022</v>
      </c>
      <c r="G77" s="4">
        <v>84</v>
      </c>
      <c r="H77" s="3"/>
    </row>
    <row r="78" spans="1:8" ht="24" customHeight="1">
      <c r="A78" s="3">
        <v>75</v>
      </c>
      <c r="B78" s="4">
        <v>202026019</v>
      </c>
      <c r="C78" s="4" t="str">
        <f>"蔡萍萍"</f>
        <v>蔡萍萍</v>
      </c>
      <c r="D78" s="4" t="s">
        <v>13</v>
      </c>
      <c r="E78" s="3" t="s">
        <v>4</v>
      </c>
      <c r="F78" s="4">
        <v>2020023</v>
      </c>
      <c r="G78" s="4">
        <v>86</v>
      </c>
      <c r="H78" s="3"/>
    </row>
    <row r="79" spans="1:8" ht="24" customHeight="1">
      <c r="A79" s="3">
        <v>76</v>
      </c>
      <c r="B79" s="4">
        <v>202027021</v>
      </c>
      <c r="C79" s="4" t="str">
        <f>"刘舒杰"</f>
        <v>刘舒杰</v>
      </c>
      <c r="D79" s="4" t="s">
        <v>16</v>
      </c>
      <c r="E79" s="3" t="s">
        <v>4</v>
      </c>
      <c r="F79" s="4">
        <v>2020023</v>
      </c>
      <c r="G79" s="4">
        <v>74</v>
      </c>
      <c r="H79" s="3"/>
    </row>
    <row r="80" spans="1:8" ht="24" customHeight="1">
      <c r="A80" s="3">
        <v>77</v>
      </c>
      <c r="B80" s="4">
        <v>202027018</v>
      </c>
      <c r="C80" s="4" t="s">
        <v>22</v>
      </c>
      <c r="D80" s="4" t="s">
        <v>13</v>
      </c>
      <c r="E80" s="3" t="s">
        <v>4</v>
      </c>
      <c r="F80" s="4">
        <v>2020023</v>
      </c>
      <c r="G80" s="4">
        <v>74</v>
      </c>
      <c r="H80" s="3"/>
    </row>
    <row r="81" spans="1:8" ht="24" customHeight="1">
      <c r="A81" s="3">
        <v>78</v>
      </c>
      <c r="B81" s="4">
        <v>202031006</v>
      </c>
      <c r="C81" s="4" t="str">
        <f>"李万婵"</f>
        <v>李万婵</v>
      </c>
      <c r="D81" s="4" t="s">
        <v>13</v>
      </c>
      <c r="E81" s="3" t="s">
        <v>4</v>
      </c>
      <c r="F81" s="4">
        <v>2020024</v>
      </c>
      <c r="G81" s="4">
        <v>75</v>
      </c>
      <c r="H81" s="3"/>
    </row>
    <row r="82" spans="1:8" ht="24" customHeight="1">
      <c r="A82" s="3">
        <v>79</v>
      </c>
      <c r="B82" s="4">
        <v>202031008</v>
      </c>
      <c r="C82" s="4" t="str">
        <f>"曹明亮"</f>
        <v>曹明亮</v>
      </c>
      <c r="D82" s="4" t="s">
        <v>16</v>
      </c>
      <c r="E82" s="3" t="s">
        <v>4</v>
      </c>
      <c r="F82" s="4">
        <v>2020024</v>
      </c>
      <c r="G82" s="4">
        <v>70</v>
      </c>
      <c r="H82" s="3"/>
    </row>
    <row r="83" spans="1:8" ht="24" customHeight="1">
      <c r="A83" s="3">
        <v>80</v>
      </c>
      <c r="B83" s="4">
        <v>202031016</v>
      </c>
      <c r="C83" s="4" t="str">
        <f>"林思思"</f>
        <v>林思思</v>
      </c>
      <c r="D83" s="4" t="s">
        <v>13</v>
      </c>
      <c r="E83" s="3" t="s">
        <v>4</v>
      </c>
      <c r="F83" s="4">
        <v>2020024</v>
      </c>
      <c r="G83" s="4">
        <v>70</v>
      </c>
      <c r="H83" s="3"/>
    </row>
    <row r="84" spans="1:8" ht="24" customHeight="1">
      <c r="A84" s="3">
        <v>81</v>
      </c>
      <c r="B84" s="4">
        <v>202030011</v>
      </c>
      <c r="C84" s="4" t="str">
        <f>"方正"</f>
        <v>方正</v>
      </c>
      <c r="D84" s="4" t="s">
        <v>16</v>
      </c>
      <c r="E84" s="3" t="s">
        <v>4</v>
      </c>
      <c r="F84" s="4">
        <v>2020025</v>
      </c>
      <c r="G84" s="4">
        <v>88</v>
      </c>
      <c r="H84" s="3"/>
    </row>
    <row r="85" spans="1:8" ht="24" customHeight="1">
      <c r="A85" s="3">
        <v>82</v>
      </c>
      <c r="B85" s="4">
        <v>202030017</v>
      </c>
      <c r="C85" s="4" t="str">
        <f>"李伟"</f>
        <v>李伟</v>
      </c>
      <c r="D85" s="4" t="s">
        <v>16</v>
      </c>
      <c r="E85" s="3" t="s">
        <v>4</v>
      </c>
      <c r="F85" s="4">
        <v>2020026</v>
      </c>
      <c r="G85" s="4">
        <v>86</v>
      </c>
      <c r="H85" s="3"/>
    </row>
    <row r="86" spans="1:8" ht="24" customHeight="1">
      <c r="A86" s="3">
        <v>83</v>
      </c>
      <c r="B86" s="4">
        <v>202030025</v>
      </c>
      <c r="C86" s="4" t="str">
        <f>"季节"</f>
        <v>季节</v>
      </c>
      <c r="D86" s="4" t="s">
        <v>16</v>
      </c>
      <c r="E86" s="3" t="s">
        <v>4</v>
      </c>
      <c r="F86" s="4">
        <v>2020027</v>
      </c>
      <c r="G86" s="4">
        <v>66</v>
      </c>
      <c r="H86" s="3"/>
    </row>
    <row r="87" spans="1:8" ht="24" customHeight="1">
      <c r="A87" s="3">
        <v>84</v>
      </c>
      <c r="B87" s="4">
        <v>202005007</v>
      </c>
      <c r="C87" s="4" t="str">
        <f>"蒋蓉"</f>
        <v>蒋蓉</v>
      </c>
      <c r="D87" s="4" t="s">
        <v>13</v>
      </c>
      <c r="E87" s="4" t="s">
        <v>14</v>
      </c>
      <c r="F87" s="4">
        <v>2020029</v>
      </c>
      <c r="G87" s="3">
        <v>77</v>
      </c>
      <c r="H87" s="3"/>
    </row>
    <row r="88" spans="1:8" ht="24" customHeight="1">
      <c r="A88" s="3">
        <v>85</v>
      </c>
      <c r="B88" s="4">
        <v>202005008</v>
      </c>
      <c r="C88" s="4" t="str">
        <f>"宫小雨"</f>
        <v>宫小雨</v>
      </c>
      <c r="D88" s="4" t="s">
        <v>16</v>
      </c>
      <c r="E88" s="4" t="s">
        <v>14</v>
      </c>
      <c r="F88" s="4">
        <v>2020029</v>
      </c>
      <c r="G88" s="3">
        <v>83</v>
      </c>
      <c r="H88" s="3"/>
    </row>
    <row r="89" spans="1:8" ht="24" customHeight="1">
      <c r="A89" s="3">
        <v>86</v>
      </c>
      <c r="B89" s="4">
        <v>202005017</v>
      </c>
      <c r="C89" s="4" t="str">
        <f>"王谢彬"</f>
        <v>王谢彬</v>
      </c>
      <c r="D89" s="4" t="s">
        <v>16</v>
      </c>
      <c r="E89" s="4" t="s">
        <v>14</v>
      </c>
      <c r="F89" s="4">
        <v>2020029</v>
      </c>
      <c r="G89" s="3">
        <v>70</v>
      </c>
      <c r="H89" s="3"/>
    </row>
    <row r="90" spans="1:8" ht="24" customHeight="1">
      <c r="A90" s="3">
        <v>87</v>
      </c>
      <c r="B90" s="4">
        <v>202005023</v>
      </c>
      <c r="C90" s="4" t="str">
        <f>"李铮强"</f>
        <v>李铮强</v>
      </c>
      <c r="D90" s="4" t="s">
        <v>16</v>
      </c>
      <c r="E90" s="4" t="s">
        <v>14</v>
      </c>
      <c r="F90" s="4">
        <v>2020029</v>
      </c>
      <c r="G90" s="3">
        <v>70</v>
      </c>
      <c r="H90" s="3"/>
    </row>
    <row r="91" spans="1:8" ht="24" customHeight="1">
      <c r="A91" s="3">
        <v>88</v>
      </c>
      <c r="B91" s="4">
        <v>202019001</v>
      </c>
      <c r="C91" s="4" t="str">
        <f>"曹霜"</f>
        <v>曹霜</v>
      </c>
      <c r="D91" s="4" t="s">
        <v>13</v>
      </c>
      <c r="E91" s="4" t="s">
        <v>14</v>
      </c>
      <c r="F91" s="4">
        <v>2020031</v>
      </c>
      <c r="G91" s="4">
        <v>84</v>
      </c>
      <c r="H91" s="3"/>
    </row>
    <row r="92" spans="1:8" ht="24" customHeight="1">
      <c r="A92" s="3">
        <v>89</v>
      </c>
      <c r="B92" s="4">
        <v>202019017</v>
      </c>
      <c r="C92" s="4" t="str">
        <f>"毛莉娜"</f>
        <v>毛莉娜</v>
      </c>
      <c r="D92" s="4" t="s">
        <v>13</v>
      </c>
      <c r="E92" s="4" t="s">
        <v>14</v>
      </c>
      <c r="F92" s="4">
        <v>2020032</v>
      </c>
      <c r="G92" s="4">
        <v>84</v>
      </c>
      <c r="H92" s="3"/>
    </row>
    <row r="93" spans="1:8" ht="24" customHeight="1">
      <c r="A93" s="3">
        <v>90</v>
      </c>
      <c r="B93" s="4">
        <v>202019019</v>
      </c>
      <c r="C93" s="4" t="str">
        <f>"朱晓倩"</f>
        <v>朱晓倩</v>
      </c>
      <c r="D93" s="4" t="s">
        <v>13</v>
      </c>
      <c r="E93" s="4" t="s">
        <v>14</v>
      </c>
      <c r="F93" s="4">
        <v>2020032</v>
      </c>
      <c r="G93" s="4">
        <v>81</v>
      </c>
      <c r="H93" s="3"/>
    </row>
    <row r="94" spans="1:8" ht="24" customHeight="1">
      <c r="A94" s="3">
        <v>91</v>
      </c>
      <c r="B94" s="4">
        <v>202019030</v>
      </c>
      <c r="C94" s="4" t="str">
        <f>"王静"</f>
        <v>王静</v>
      </c>
      <c r="D94" s="4" t="s">
        <v>13</v>
      </c>
      <c r="E94" s="4" t="s">
        <v>14</v>
      </c>
      <c r="F94" s="4">
        <v>2020032</v>
      </c>
      <c r="G94" s="4">
        <v>80</v>
      </c>
      <c r="H94" s="3"/>
    </row>
    <row r="95" spans="1:8" ht="24" customHeight="1">
      <c r="A95" s="3">
        <v>92</v>
      </c>
      <c r="B95" s="4">
        <v>202020001</v>
      </c>
      <c r="C95" s="4" t="str">
        <f>"朱明轩"</f>
        <v>朱明轩</v>
      </c>
      <c r="D95" s="4" t="s">
        <v>13</v>
      </c>
      <c r="E95" s="4" t="s">
        <v>14</v>
      </c>
      <c r="F95" s="4">
        <v>2020032</v>
      </c>
      <c r="G95" s="4">
        <v>79</v>
      </c>
      <c r="H95" s="3"/>
    </row>
    <row r="96" spans="1:8" ht="24" customHeight="1">
      <c r="A96" s="3">
        <v>93</v>
      </c>
      <c r="B96" s="4">
        <v>202019006</v>
      </c>
      <c r="C96" s="4" t="str">
        <f>"刘娟"</f>
        <v>刘娟</v>
      </c>
      <c r="D96" s="4" t="s">
        <v>13</v>
      </c>
      <c r="E96" s="4" t="s">
        <v>14</v>
      </c>
      <c r="F96" s="4">
        <v>2020032</v>
      </c>
      <c r="G96" s="4">
        <v>78</v>
      </c>
      <c r="H96" s="3"/>
    </row>
    <row r="97" spans="1:8" ht="24" customHeight="1">
      <c r="A97" s="3">
        <v>94</v>
      </c>
      <c r="B97" s="4">
        <v>202019008</v>
      </c>
      <c r="C97" s="4" t="str">
        <f>"孙晶晶"</f>
        <v>孙晶晶</v>
      </c>
      <c r="D97" s="4" t="s">
        <v>13</v>
      </c>
      <c r="E97" s="4" t="s">
        <v>14</v>
      </c>
      <c r="F97" s="4">
        <v>2020032</v>
      </c>
      <c r="G97" s="4">
        <v>78</v>
      </c>
      <c r="H97" s="3"/>
    </row>
    <row r="98" spans="1:8" ht="24" customHeight="1">
      <c r="A98" s="3">
        <v>95</v>
      </c>
      <c r="B98" s="6">
        <v>202023017</v>
      </c>
      <c r="C98" s="4" t="s">
        <v>15</v>
      </c>
      <c r="D98" s="4" t="s">
        <v>13</v>
      </c>
      <c r="E98" s="4" t="s">
        <v>14</v>
      </c>
      <c r="F98" s="6">
        <v>2020033</v>
      </c>
      <c r="G98" s="5">
        <v>67</v>
      </c>
      <c r="H98" s="3"/>
    </row>
    <row r="99" spans="1:8" ht="24" customHeight="1">
      <c r="A99" s="3">
        <v>96</v>
      </c>
      <c r="B99" s="4">
        <v>202023020</v>
      </c>
      <c r="C99" s="4" t="str">
        <f>"童先敏"</f>
        <v>童先敏</v>
      </c>
      <c r="D99" s="4" t="s">
        <v>13</v>
      </c>
      <c r="E99" s="4" t="s">
        <v>14</v>
      </c>
      <c r="F99" s="4">
        <v>2020033</v>
      </c>
      <c r="G99" s="4">
        <v>68</v>
      </c>
      <c r="H99" s="3"/>
    </row>
    <row r="100" spans="1:8" ht="24" customHeight="1">
      <c r="A100" s="3">
        <v>97</v>
      </c>
      <c r="B100" s="4">
        <v>202031030</v>
      </c>
      <c r="C100" s="4" t="str">
        <f>"王莹"</f>
        <v>王莹</v>
      </c>
      <c r="D100" s="4" t="s">
        <v>13</v>
      </c>
      <c r="E100" s="4" t="s">
        <v>14</v>
      </c>
      <c r="F100" s="4">
        <v>2020034</v>
      </c>
      <c r="G100" s="4">
        <v>68</v>
      </c>
      <c r="H100" s="3"/>
    </row>
    <row r="101" spans="1:8" ht="24" customHeight="1">
      <c r="A101" s="3">
        <v>98</v>
      </c>
      <c r="B101" s="4">
        <v>202030030</v>
      </c>
      <c r="C101" s="4" t="str">
        <f>"陶琴"</f>
        <v>陶琴</v>
      </c>
      <c r="D101" s="4" t="s">
        <v>13</v>
      </c>
      <c r="E101" s="4" t="s">
        <v>14</v>
      </c>
      <c r="F101" s="4">
        <v>2020036</v>
      </c>
      <c r="G101" s="4">
        <v>79</v>
      </c>
      <c r="H101" s="3"/>
    </row>
    <row r="102" spans="1:8" ht="24" customHeight="1">
      <c r="A102" s="3">
        <v>99</v>
      </c>
      <c r="B102" s="4">
        <v>202006026</v>
      </c>
      <c r="C102" s="4" t="str">
        <f>"唐晨"</f>
        <v>唐晨</v>
      </c>
      <c r="D102" s="4" t="s">
        <v>13</v>
      </c>
      <c r="E102" s="4" t="s">
        <v>17</v>
      </c>
      <c r="F102" s="4">
        <v>2020039</v>
      </c>
      <c r="G102" s="4">
        <v>72</v>
      </c>
      <c r="H102" s="3"/>
    </row>
    <row r="103" spans="1:8" ht="24" customHeight="1">
      <c r="A103" s="3">
        <v>100</v>
      </c>
      <c r="B103" s="4">
        <v>202005026</v>
      </c>
      <c r="C103" s="4" t="str">
        <f>"王雅玫"</f>
        <v>王雅玫</v>
      </c>
      <c r="D103" s="4" t="s">
        <v>13</v>
      </c>
      <c r="E103" s="4" t="s">
        <v>17</v>
      </c>
      <c r="F103" s="4">
        <v>2020041</v>
      </c>
      <c r="G103" s="3">
        <v>82</v>
      </c>
      <c r="H103" s="3"/>
    </row>
    <row r="104" spans="1:8" ht="24" customHeight="1">
      <c r="A104" s="3">
        <v>101</v>
      </c>
      <c r="B104" s="4">
        <v>202005024</v>
      </c>
      <c r="C104" s="4" t="str">
        <f>"傅亿元"</f>
        <v>傅亿元</v>
      </c>
      <c r="D104" s="4" t="s">
        <v>16</v>
      </c>
      <c r="E104" s="4" t="s">
        <v>17</v>
      </c>
      <c r="F104" s="4">
        <v>2020041</v>
      </c>
      <c r="G104" s="3">
        <v>68</v>
      </c>
      <c r="H104" s="3"/>
    </row>
    <row r="105" spans="1:8" ht="24" customHeight="1">
      <c r="A105" s="3">
        <v>102</v>
      </c>
      <c r="B105" s="4">
        <v>202020008</v>
      </c>
      <c r="C105" s="4" t="str">
        <f>"张晓"</f>
        <v>张晓</v>
      </c>
      <c r="D105" s="4" t="s">
        <v>13</v>
      </c>
      <c r="E105" s="4" t="s">
        <v>17</v>
      </c>
      <c r="F105" s="4">
        <v>2020043</v>
      </c>
      <c r="G105" s="4">
        <v>79</v>
      </c>
      <c r="H105" s="3"/>
    </row>
    <row r="106" spans="1:8" ht="24" customHeight="1">
      <c r="A106" s="3">
        <v>103</v>
      </c>
      <c r="B106" s="4">
        <v>202020009</v>
      </c>
      <c r="C106" s="4" t="str">
        <f>"孙楠"</f>
        <v>孙楠</v>
      </c>
      <c r="D106" s="4" t="s">
        <v>13</v>
      </c>
      <c r="E106" s="4" t="s">
        <v>17</v>
      </c>
      <c r="F106" s="4">
        <v>2020044</v>
      </c>
      <c r="G106" s="4">
        <v>86</v>
      </c>
      <c r="H106" s="3"/>
    </row>
    <row r="107" spans="1:8" ht="24" customHeight="1">
      <c r="A107" s="3">
        <v>104</v>
      </c>
      <c r="B107" s="4">
        <v>202020016</v>
      </c>
      <c r="C107" s="4" t="str">
        <f>"罗秀秀"</f>
        <v>罗秀秀</v>
      </c>
      <c r="D107" s="4" t="s">
        <v>13</v>
      </c>
      <c r="E107" s="4" t="s">
        <v>17</v>
      </c>
      <c r="F107" s="4">
        <v>2020044</v>
      </c>
      <c r="G107" s="4">
        <v>81</v>
      </c>
      <c r="H107" s="3"/>
    </row>
    <row r="108" spans="1:8" ht="24" customHeight="1">
      <c r="A108" s="3">
        <v>105</v>
      </c>
      <c r="B108" s="4">
        <v>202020014</v>
      </c>
      <c r="C108" s="4" t="str">
        <f>"夏洁"</f>
        <v>夏洁</v>
      </c>
      <c r="D108" s="4" t="s">
        <v>13</v>
      </c>
      <c r="E108" s="4" t="s">
        <v>17</v>
      </c>
      <c r="F108" s="4">
        <v>2020044</v>
      </c>
      <c r="G108" s="4">
        <v>80</v>
      </c>
      <c r="H108" s="3"/>
    </row>
    <row r="109" spans="1:8" ht="24" customHeight="1">
      <c r="A109" s="3">
        <v>106</v>
      </c>
      <c r="B109" s="4">
        <v>202021006</v>
      </c>
      <c r="C109" s="4" t="str">
        <f>"冯静"</f>
        <v>冯静</v>
      </c>
      <c r="D109" s="4" t="s">
        <v>13</v>
      </c>
      <c r="E109" s="4" t="s">
        <v>17</v>
      </c>
      <c r="F109" s="4">
        <v>2020044</v>
      </c>
      <c r="G109" s="4">
        <v>78</v>
      </c>
      <c r="H109" s="3"/>
    </row>
    <row r="110" spans="1:8" ht="24" customHeight="1">
      <c r="A110" s="3">
        <v>107</v>
      </c>
      <c r="B110" s="4">
        <v>202020030</v>
      </c>
      <c r="C110" s="4" t="str">
        <f>"兰静"</f>
        <v>兰静</v>
      </c>
      <c r="D110" s="4" t="s">
        <v>13</v>
      </c>
      <c r="E110" s="4" t="s">
        <v>17</v>
      </c>
      <c r="F110" s="4">
        <v>2020044</v>
      </c>
      <c r="G110" s="4">
        <v>76</v>
      </c>
      <c r="H110" s="3"/>
    </row>
    <row r="111" spans="1:8" ht="24" customHeight="1">
      <c r="A111" s="3">
        <v>108</v>
      </c>
      <c r="B111" s="4">
        <v>202020017</v>
      </c>
      <c r="C111" s="4" t="str">
        <f>"杨华艳"</f>
        <v>杨华艳</v>
      </c>
      <c r="D111" s="4" t="s">
        <v>13</v>
      </c>
      <c r="E111" s="4" t="s">
        <v>17</v>
      </c>
      <c r="F111" s="4">
        <v>2020044</v>
      </c>
      <c r="G111" s="4">
        <v>73</v>
      </c>
      <c r="H111" s="3"/>
    </row>
    <row r="112" spans="1:8" ht="24" customHeight="1">
      <c r="A112" s="3">
        <v>109</v>
      </c>
      <c r="B112" s="4">
        <v>202028017</v>
      </c>
      <c r="C112" s="4" t="str">
        <f>"朱子夜"</f>
        <v>朱子夜</v>
      </c>
      <c r="D112" s="4" t="s">
        <v>13</v>
      </c>
      <c r="E112" s="4" t="s">
        <v>17</v>
      </c>
      <c r="F112" s="4">
        <v>2020045</v>
      </c>
      <c r="G112" s="4">
        <v>76</v>
      </c>
      <c r="H112" s="3"/>
    </row>
    <row r="113" spans="1:8" ht="24" customHeight="1">
      <c r="A113" s="3">
        <v>110</v>
      </c>
      <c r="B113" s="4">
        <v>202029018</v>
      </c>
      <c r="C113" s="4" t="str">
        <f>"宋珏"</f>
        <v>宋珏</v>
      </c>
      <c r="D113" s="4" t="s">
        <v>13</v>
      </c>
      <c r="E113" s="4" t="s">
        <v>17</v>
      </c>
      <c r="F113" s="4">
        <v>2020045</v>
      </c>
      <c r="G113" s="4">
        <v>75</v>
      </c>
      <c r="H113" s="3"/>
    </row>
    <row r="114" spans="1:8" ht="24" customHeight="1">
      <c r="A114" s="3">
        <v>111</v>
      </c>
      <c r="B114" s="4">
        <v>202030003</v>
      </c>
      <c r="C114" s="4" t="s">
        <v>3</v>
      </c>
      <c r="D114" s="4" t="s">
        <v>18</v>
      </c>
      <c r="E114" s="4" t="s">
        <v>19</v>
      </c>
      <c r="F114" s="4">
        <v>2020046</v>
      </c>
      <c r="G114" s="3">
        <v>67</v>
      </c>
      <c r="H114" s="3"/>
    </row>
  </sheetData>
  <sortState ref="A2:K141">
    <sortCondition ref="F2:F141"/>
  </sortState>
  <mergeCells count="2">
    <mergeCell ref="A1:H1"/>
    <mergeCell ref="A2:H2"/>
  </mergeCells>
  <phoneticPr fontId="1" type="noConversion"/>
  <pageMargins left="0.70866141732283472" right="0.70866141732283472" top="0.37" bottom="0.42" header="0.31496062992125984" footer="0.1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录取名单</vt:lpstr>
      <vt:lpstr>录取名单!Print_Titles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lenovo4989</cp:lastModifiedBy>
  <cp:lastPrinted>2021-04-07T06:58:57Z</cp:lastPrinted>
  <dcterms:created xsi:type="dcterms:W3CDTF">2020-11-23T07:46:00Z</dcterms:created>
  <dcterms:modified xsi:type="dcterms:W3CDTF">2021-04-19T02:05:23Z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